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сследование" sheetId="1" r:id="rId1"/>
    <sheet name="Дихотомия" sheetId="2" r:id="rId2"/>
    <sheet name="МПИ" sheetId="3" r:id="rId3"/>
    <sheet name="Ньютон" sheetId="4" r:id="rId4"/>
  </sheets>
  <definedNames/>
  <calcPr fullCalcOnLoad="1"/>
</workbook>
</file>

<file path=xl/sharedStrings.xml><?xml version="1.0" encoding="utf-8"?>
<sst xmlns="http://schemas.openxmlformats.org/spreadsheetml/2006/main" count="34" uniqueCount="23">
  <si>
    <t>x</t>
  </si>
  <si>
    <t>f(x)</t>
  </si>
  <si>
    <t>I</t>
  </si>
  <si>
    <t>A</t>
  </si>
  <si>
    <t>B</t>
  </si>
  <si>
    <t>C</t>
  </si>
  <si>
    <t>F(A)</t>
  </si>
  <si>
    <t xml:space="preserve">F(C) </t>
  </si>
  <si>
    <t>|B-A|</t>
  </si>
  <si>
    <t>A=</t>
  </si>
  <si>
    <t>B=</t>
  </si>
  <si>
    <t>F'(A)=</t>
  </si>
  <si>
    <t>F'(B)=</t>
  </si>
  <si>
    <t>F''(X)=0</t>
  </si>
  <si>
    <t>С=</t>
  </si>
  <si>
    <t>i</t>
  </si>
  <si>
    <t>x-c*f(x)</t>
  </si>
  <si>
    <r>
      <t>|x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>-x</t>
    </r>
    <r>
      <rPr>
        <vertAlign val="subscript"/>
        <sz val="10"/>
        <rFont val="Arial Cyr"/>
        <family val="0"/>
      </rPr>
      <t>i-1</t>
    </r>
    <r>
      <rPr>
        <sz val="10"/>
        <rFont val="Arial Cyr"/>
        <family val="0"/>
      </rPr>
      <t>|</t>
    </r>
  </si>
  <si>
    <t>f '(x)</t>
  </si>
  <si>
    <r>
      <t>D</t>
    </r>
    <r>
      <rPr>
        <vertAlign val="subscript"/>
        <sz val="10"/>
        <rFont val="Arial Cyr"/>
        <family val="0"/>
      </rPr>
      <t>1</t>
    </r>
  </si>
  <si>
    <r>
      <t>D</t>
    </r>
    <r>
      <rPr>
        <vertAlign val="subscript"/>
        <sz val="10"/>
        <rFont val="Arial Cyr"/>
        <family val="0"/>
      </rPr>
      <t>2</t>
    </r>
  </si>
  <si>
    <r>
      <t>D</t>
    </r>
    <r>
      <rPr>
        <vertAlign val="subscript"/>
        <sz val="10"/>
        <rFont val="Arial Cyr"/>
        <family val="0"/>
      </rPr>
      <t>3</t>
    </r>
  </si>
  <si>
    <r>
      <t>D</t>
    </r>
    <r>
      <rPr>
        <vertAlign val="subscript"/>
        <sz val="10"/>
        <rFont val="Arial Cyr"/>
        <family val="0"/>
      </rPr>
      <t>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</si>
</sst>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.25"/>
      <name val="Arial Cyr"/>
      <family val="0"/>
    </font>
    <font>
      <sz val="11.25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Исследование!$F$1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Исследование!$E$1:$E$22</c:f>
              <c:strCache>
                <c:ptCount val="21"/>
                <c:pt idx="0">
                  <c:v>x</c:v>
                </c:pt>
                <c:pt idx="1">
                  <c:v>-35</c:v>
                </c:pt>
                <c:pt idx="2">
                  <c:v>-3</c:v>
                </c:pt>
                <c:pt idx="3">
                  <c:v>-25</c:v>
                </c:pt>
                <c:pt idx="4">
                  <c:v>-2</c:v>
                </c:pt>
                <c:pt idx="5">
                  <c:v>-15</c:v>
                </c:pt>
                <c:pt idx="6">
                  <c:v>-1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  <c:pt idx="12">
                  <c:v>2</c:v>
                </c:pt>
                <c:pt idx="13">
                  <c:v>25</c:v>
                </c:pt>
                <c:pt idx="14">
                  <c:v>3</c:v>
                </c:pt>
                <c:pt idx="15">
                  <c:v>35</c:v>
                </c:pt>
                <c:pt idx="16">
                  <c:v>4</c:v>
                </c:pt>
                <c:pt idx="17">
                  <c:v>45</c:v>
                </c:pt>
                <c:pt idx="18">
                  <c:v>5</c:v>
                </c:pt>
                <c:pt idx="19">
                  <c:v>55</c:v>
                </c:pt>
                <c:pt idx="20">
                  <c:v>6</c:v>
                </c:pt>
              </c:strCache>
            </c:strRef>
          </c:cat>
          <c:val>
            <c:numRef>
              <c:f>Исследование!$F$2:$F$22</c:f>
              <c:numCache>
                <c:ptCount val="21"/>
                <c:pt idx="0">
                  <c:v>-24.375</c:v>
                </c:pt>
                <c:pt idx="1">
                  <c:v>-11</c:v>
                </c:pt>
                <c:pt idx="2">
                  <c:v>-2.125</c:v>
                </c:pt>
                <c:pt idx="3">
                  <c:v>3</c:v>
                </c:pt>
                <c:pt idx="4">
                  <c:v>5.125</c:v>
                </c:pt>
                <c:pt idx="5">
                  <c:v>5</c:v>
                </c:pt>
                <c:pt idx="6">
                  <c:v>3.375</c:v>
                </c:pt>
                <c:pt idx="7">
                  <c:v>1</c:v>
                </c:pt>
                <c:pt idx="8">
                  <c:v>-1.375</c:v>
                </c:pt>
                <c:pt idx="9">
                  <c:v>-3</c:v>
                </c:pt>
                <c:pt idx="10">
                  <c:v>-3.125</c:v>
                </c:pt>
                <c:pt idx="11">
                  <c:v>-1</c:v>
                </c:pt>
                <c:pt idx="12">
                  <c:v>4.125</c:v>
                </c:pt>
                <c:pt idx="13">
                  <c:v>13</c:v>
                </c:pt>
                <c:pt idx="14">
                  <c:v>26.375</c:v>
                </c:pt>
                <c:pt idx="15">
                  <c:v>45</c:v>
                </c:pt>
                <c:pt idx="16">
                  <c:v>69.625</c:v>
                </c:pt>
                <c:pt idx="17">
                  <c:v>101</c:v>
                </c:pt>
                <c:pt idx="18">
                  <c:v>139.875</c:v>
                </c:pt>
                <c:pt idx="19">
                  <c:v>187</c:v>
                </c:pt>
                <c:pt idx="20">
                  <c:v>243.125</c:v>
                </c:pt>
              </c:numCache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190500</xdr:rowOff>
    </xdr:from>
    <xdr:to>
      <xdr:col>14</xdr:col>
      <xdr:colOff>647700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4371975" y="190500"/>
        <a:ext cx="5876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" sqref="B2"/>
    </sheetView>
  </sheetViews>
  <sheetFormatPr defaultColWidth="9.00390625" defaultRowHeight="12.75"/>
  <sheetData>
    <row r="1" spans="1:6" ht="15.75">
      <c r="A1" s="1" t="s">
        <v>0</v>
      </c>
      <c r="B1" s="1" t="s">
        <v>1</v>
      </c>
      <c r="C1" s="2" t="s">
        <v>19</v>
      </c>
      <c r="D1" s="7">
        <v>1</v>
      </c>
      <c r="E1" s="1" t="s">
        <v>0</v>
      </c>
      <c r="F1" s="1" t="s">
        <v>1</v>
      </c>
    </row>
    <row r="2" spans="1:6" ht="15.75">
      <c r="A2">
        <v>-10</v>
      </c>
      <c r="B2">
        <f>$D$1*A2^3+$D$2*A2^2+$D$3*A2+$D$4</f>
        <v>-949</v>
      </c>
      <c r="C2" s="2" t="s">
        <v>20</v>
      </c>
      <c r="D2" s="7">
        <v>0</v>
      </c>
      <c r="E2">
        <v>-3.5</v>
      </c>
      <c r="F2">
        <f>$D$1*E2^3+$D$2*E2^2+$D$3*E2+$D$4</f>
        <v>-24.375</v>
      </c>
    </row>
    <row r="3" spans="1:6" ht="15.75">
      <c r="A3">
        <v>-9</v>
      </c>
      <c r="B3">
        <f aca="true" t="shared" si="0" ref="B3:B22">$D$1*A3^3+$D$2*A3^2+$D$3*A3+$D$4</f>
        <v>-683</v>
      </c>
      <c r="C3" s="2" t="s">
        <v>21</v>
      </c>
      <c r="D3" s="7">
        <v>-5</v>
      </c>
      <c r="E3">
        <v>-3</v>
      </c>
      <c r="F3">
        <f aca="true" t="shared" si="1" ref="F3:F22">$D$1*E3^3+$D$2*E3^2+$D$3*E3+$D$4</f>
        <v>-11</v>
      </c>
    </row>
    <row r="4" spans="1:6" ht="15.75">
      <c r="A4">
        <v>-8</v>
      </c>
      <c r="B4">
        <f t="shared" si="0"/>
        <v>-471</v>
      </c>
      <c r="C4" s="5" t="s">
        <v>22</v>
      </c>
      <c r="D4" s="7">
        <v>1</v>
      </c>
      <c r="E4" s="8">
        <v>-2.5</v>
      </c>
      <c r="F4">
        <f t="shared" si="1"/>
        <v>-2.125</v>
      </c>
    </row>
    <row r="5" spans="1:6" ht="12.75">
      <c r="A5">
        <v>-7</v>
      </c>
      <c r="B5">
        <f t="shared" si="0"/>
        <v>-307</v>
      </c>
      <c r="E5" s="8">
        <v>-2</v>
      </c>
      <c r="F5">
        <f t="shared" si="1"/>
        <v>3</v>
      </c>
    </row>
    <row r="6" spans="1:6" ht="12.75">
      <c r="A6">
        <v>-6</v>
      </c>
      <c r="B6">
        <f t="shared" si="0"/>
        <v>-185</v>
      </c>
      <c r="E6">
        <v>-1.5</v>
      </c>
      <c r="F6">
        <f t="shared" si="1"/>
        <v>5.125</v>
      </c>
    </row>
    <row r="7" spans="1:6" ht="12.75">
      <c r="A7">
        <v>-5</v>
      </c>
      <c r="B7">
        <f t="shared" si="0"/>
        <v>-99</v>
      </c>
      <c r="E7">
        <v>-1</v>
      </c>
      <c r="F7">
        <f t="shared" si="1"/>
        <v>5</v>
      </c>
    </row>
    <row r="8" spans="1:6" ht="12.75">
      <c r="A8">
        <v>-4</v>
      </c>
      <c r="B8">
        <f t="shared" si="0"/>
        <v>-43</v>
      </c>
      <c r="E8">
        <v>-0.5</v>
      </c>
      <c r="F8">
        <f t="shared" si="1"/>
        <v>3.375</v>
      </c>
    </row>
    <row r="9" spans="1:6" ht="12.75">
      <c r="A9">
        <v>-3</v>
      </c>
      <c r="B9">
        <f t="shared" si="0"/>
        <v>-11</v>
      </c>
      <c r="E9" s="8">
        <v>0</v>
      </c>
      <c r="F9">
        <f t="shared" si="1"/>
        <v>1</v>
      </c>
    </row>
    <row r="10" spans="1:6" ht="12.75">
      <c r="A10">
        <v>-2</v>
      </c>
      <c r="B10">
        <f t="shared" si="0"/>
        <v>3</v>
      </c>
      <c r="E10" s="8">
        <v>0.5</v>
      </c>
      <c r="F10">
        <f t="shared" si="1"/>
        <v>-1.375</v>
      </c>
    </row>
    <row r="11" spans="1:6" ht="12.75">
      <c r="A11">
        <v>-1</v>
      </c>
      <c r="B11">
        <f t="shared" si="0"/>
        <v>5</v>
      </c>
      <c r="E11">
        <v>1</v>
      </c>
      <c r="F11">
        <f t="shared" si="1"/>
        <v>-3</v>
      </c>
    </row>
    <row r="12" spans="1:6" ht="12.75">
      <c r="A12">
        <v>0</v>
      </c>
      <c r="B12">
        <f t="shared" si="0"/>
        <v>1</v>
      </c>
      <c r="E12">
        <v>1.5</v>
      </c>
      <c r="F12">
        <f t="shared" si="1"/>
        <v>-3.125</v>
      </c>
    </row>
    <row r="13" spans="1:6" ht="12.75">
      <c r="A13">
        <v>1</v>
      </c>
      <c r="B13">
        <f t="shared" si="0"/>
        <v>-3</v>
      </c>
      <c r="E13" s="8">
        <v>2</v>
      </c>
      <c r="F13">
        <f t="shared" si="1"/>
        <v>-1</v>
      </c>
    </row>
    <row r="14" spans="1:6" ht="12.75">
      <c r="A14">
        <v>2</v>
      </c>
      <c r="B14">
        <f t="shared" si="0"/>
        <v>-1</v>
      </c>
      <c r="E14" s="8">
        <v>2.5</v>
      </c>
      <c r="F14">
        <f t="shared" si="1"/>
        <v>4.125</v>
      </c>
    </row>
    <row r="15" spans="1:6" ht="12.75">
      <c r="A15">
        <v>3</v>
      </c>
      <c r="B15">
        <f t="shared" si="0"/>
        <v>13</v>
      </c>
      <c r="E15">
        <v>3</v>
      </c>
      <c r="F15">
        <f t="shared" si="1"/>
        <v>13</v>
      </c>
    </row>
    <row r="16" spans="1:6" ht="12.75">
      <c r="A16">
        <v>4</v>
      </c>
      <c r="B16">
        <f t="shared" si="0"/>
        <v>45</v>
      </c>
      <c r="E16">
        <v>3.5</v>
      </c>
      <c r="F16">
        <f t="shared" si="1"/>
        <v>26.375</v>
      </c>
    </row>
    <row r="17" spans="1:6" ht="12.75">
      <c r="A17">
        <v>5</v>
      </c>
      <c r="B17">
        <f t="shared" si="0"/>
        <v>101</v>
      </c>
      <c r="E17">
        <v>4</v>
      </c>
      <c r="F17">
        <f t="shared" si="1"/>
        <v>45</v>
      </c>
    </row>
    <row r="18" spans="1:6" ht="12.75">
      <c r="A18">
        <v>6</v>
      </c>
      <c r="B18">
        <f t="shared" si="0"/>
        <v>187</v>
      </c>
      <c r="E18">
        <v>4.5</v>
      </c>
      <c r="F18">
        <f t="shared" si="1"/>
        <v>69.625</v>
      </c>
    </row>
    <row r="19" spans="1:6" ht="12.75">
      <c r="A19">
        <v>7</v>
      </c>
      <c r="B19">
        <f t="shared" si="0"/>
        <v>309</v>
      </c>
      <c r="E19">
        <v>5</v>
      </c>
      <c r="F19">
        <f t="shared" si="1"/>
        <v>101</v>
      </c>
    </row>
    <row r="20" spans="1:6" ht="12.75">
      <c r="A20">
        <v>8</v>
      </c>
      <c r="B20">
        <f t="shared" si="0"/>
        <v>473</v>
      </c>
      <c r="E20">
        <v>5.5</v>
      </c>
      <c r="F20">
        <f t="shared" si="1"/>
        <v>139.875</v>
      </c>
    </row>
    <row r="21" spans="1:6" ht="12.75">
      <c r="A21">
        <v>9</v>
      </c>
      <c r="B21">
        <f t="shared" si="0"/>
        <v>685</v>
      </c>
      <c r="E21">
        <v>6</v>
      </c>
      <c r="F21">
        <f t="shared" si="1"/>
        <v>187</v>
      </c>
    </row>
    <row r="22" spans="1:6" ht="12.75">
      <c r="A22">
        <v>10</v>
      </c>
      <c r="B22">
        <f t="shared" si="0"/>
        <v>951</v>
      </c>
      <c r="E22">
        <v>6.5</v>
      </c>
      <c r="F22">
        <f t="shared" si="1"/>
        <v>243.125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" sqref="E2"/>
    </sheetView>
  </sheetViews>
  <sheetFormatPr defaultColWidth="9.00390625" defaultRowHeight="12.75"/>
  <sheetData>
    <row r="1" spans="1:9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9"/>
      <c r="I1" s="10"/>
    </row>
    <row r="2" spans="1:9" ht="12.75">
      <c r="A2">
        <v>0</v>
      </c>
      <c r="B2">
        <f>I4</f>
        <v>-2.5</v>
      </c>
      <c r="C2">
        <f>I5</f>
        <v>-2</v>
      </c>
      <c r="D2">
        <f>(B2+C2)/2</f>
        <v>-2.25</v>
      </c>
      <c r="E2">
        <f>Исследование!$D$1*B2^3+Исследование!$D$2*B2^2+Исследование!$D$3*B2+Исследование!$D$4</f>
        <v>-2.125</v>
      </c>
      <c r="F2">
        <f>Исследование!$D$1*D2^3+Исследование!$D$2*D2^2+Исследование!$D$3*D2+Исследование!$D$4</f>
        <v>0.859375</v>
      </c>
      <c r="G2">
        <f>ABS(C2-B2)</f>
        <v>0.5</v>
      </c>
      <c r="H2" s="9"/>
      <c r="I2" s="10"/>
    </row>
    <row r="3" spans="1:9" ht="12.75">
      <c r="A3">
        <v>1</v>
      </c>
      <c r="B3">
        <f>IF(E2*F2&gt;0,D2,B2)</f>
        <v>-2.5</v>
      </c>
      <c r="C3">
        <f>IF(E2*F2&gt;0,C2,D2)</f>
        <v>-2.25</v>
      </c>
      <c r="D3">
        <f aca="true" t="shared" si="0" ref="D3:D16">(B3+C3)/2</f>
        <v>-2.375</v>
      </c>
      <c r="E3">
        <f>Исследование!$D$1*B3^3+Исследование!$D$2*B3^2+Исследование!$D$3*B3+Исследование!$D$4</f>
        <v>-2.125</v>
      </c>
      <c r="F3">
        <f>Исследование!$D$1*D3^3+Исследование!$D$2*D3^2+Исследование!$D$3*D3+Исследование!$D$4</f>
        <v>-0.521484375</v>
      </c>
      <c r="G3">
        <f aca="true" t="shared" si="1" ref="G3:G16">ABS(C3-B3)</f>
        <v>0.25</v>
      </c>
      <c r="H3" s="9"/>
      <c r="I3" s="10"/>
    </row>
    <row r="4" spans="1:9" ht="12.75">
      <c r="A4">
        <v>2</v>
      </c>
      <c r="B4">
        <f aca="true" t="shared" si="2" ref="B4:B16">IF(E3*F3&gt;0,D3,B3)</f>
        <v>-2.375</v>
      </c>
      <c r="C4">
        <f aca="true" t="shared" si="3" ref="C4:C16">IF(E3*F3&gt;0,C3,D3)</f>
        <v>-2.25</v>
      </c>
      <c r="D4">
        <f t="shared" si="0"/>
        <v>-2.3125</v>
      </c>
      <c r="E4">
        <f>Исследование!$D$1*B4^3+Исследование!$D$2*B4^2+Исследование!$D$3*B4+Исследование!$D$4</f>
        <v>-0.521484375</v>
      </c>
      <c r="F4">
        <f>Исследование!$D$1*D4^3+Исследование!$D$2*D4^2+Исследование!$D$3*D4+Исследование!$D$4</f>
        <v>0.196044921875</v>
      </c>
      <c r="G4">
        <f t="shared" si="1"/>
        <v>0.125</v>
      </c>
      <c r="H4" s="5" t="s">
        <v>9</v>
      </c>
      <c r="I4" s="6">
        <f>Исследование!E4</f>
        <v>-2.5</v>
      </c>
    </row>
    <row r="5" spans="1:9" ht="12.75">
      <c r="A5">
        <v>3</v>
      </c>
      <c r="B5">
        <f t="shared" si="2"/>
        <v>-2.375</v>
      </c>
      <c r="C5">
        <f t="shared" si="3"/>
        <v>-2.3125</v>
      </c>
      <c r="D5">
        <f t="shared" si="0"/>
        <v>-2.34375</v>
      </c>
      <c r="E5">
        <f>Исследование!$D$1*B5^3+Исследование!$D$2*B5^2+Исследование!$D$3*B5+Исследование!$D$4</f>
        <v>-0.521484375</v>
      </c>
      <c r="F5">
        <f>Исследование!$D$1*D5^3+Исследование!$D$2*D5^2+Исследование!$D$3*D5+Исследование!$D$4</f>
        <v>-0.155853271484375</v>
      </c>
      <c r="G5">
        <f t="shared" si="1"/>
        <v>0.0625</v>
      </c>
      <c r="H5" s="5" t="s">
        <v>10</v>
      </c>
      <c r="I5" s="6">
        <f>Исследование!E5</f>
        <v>-2</v>
      </c>
    </row>
    <row r="6" spans="1:7" ht="12.75">
      <c r="A6">
        <v>4</v>
      </c>
      <c r="B6">
        <f t="shared" si="2"/>
        <v>-2.34375</v>
      </c>
      <c r="C6">
        <f t="shared" si="3"/>
        <v>-2.3125</v>
      </c>
      <c r="D6">
        <f t="shared" si="0"/>
        <v>-2.328125</v>
      </c>
      <c r="E6">
        <f>Исследование!$D$1*B6^3+Исследование!$D$2*B6^2+Исследование!$D$3*B6+Исследование!$D$4</f>
        <v>-0.155853271484375</v>
      </c>
      <c r="F6">
        <f>Исследование!$D$1*D6^3+Исследование!$D$2*D6^2+Исследование!$D$3*D6+Исследование!$D$4</f>
        <v>0.021800994873046875</v>
      </c>
      <c r="G6">
        <f t="shared" si="1"/>
        <v>0.03125</v>
      </c>
    </row>
    <row r="7" spans="1:7" ht="12.75">
      <c r="A7">
        <v>5</v>
      </c>
      <c r="B7">
        <f t="shared" si="2"/>
        <v>-2.34375</v>
      </c>
      <c r="C7">
        <f t="shared" si="3"/>
        <v>-2.328125</v>
      </c>
      <c r="D7">
        <f t="shared" si="0"/>
        <v>-2.3359375</v>
      </c>
      <c r="E7">
        <f>Исследование!$D$1*B7^3+Исследование!$D$2*B7^2+Исследование!$D$3*B7+Исследование!$D$4</f>
        <v>-0.155853271484375</v>
      </c>
      <c r="F7">
        <f>Исследование!$D$1*D7^3+Исследование!$D$2*D7^2+Исследование!$D$3*D7+Исследование!$D$4</f>
        <v>-0.06659841537475586</v>
      </c>
      <c r="G7">
        <f t="shared" si="1"/>
        <v>0.015625</v>
      </c>
    </row>
    <row r="8" spans="1:7" ht="12.75">
      <c r="A8">
        <v>6</v>
      </c>
      <c r="B8">
        <f t="shared" si="2"/>
        <v>-2.3359375</v>
      </c>
      <c r="C8">
        <f t="shared" si="3"/>
        <v>-2.328125</v>
      </c>
      <c r="D8">
        <f t="shared" si="0"/>
        <v>-2.33203125</v>
      </c>
      <c r="E8">
        <f>Исследование!$D$1*B8^3+Исследование!$D$2*B8^2+Исследование!$D$3*B8+Исследование!$D$4</f>
        <v>-0.06659841537475586</v>
      </c>
      <c r="F8">
        <f>Исследование!$D$1*D8^3+Исследование!$D$2*D8^2+Исследование!$D$3*D8+Исследование!$D$4</f>
        <v>-0.022291958332061768</v>
      </c>
      <c r="G8">
        <f t="shared" si="1"/>
        <v>0.0078125</v>
      </c>
    </row>
    <row r="9" spans="1:7" ht="12.75">
      <c r="A9">
        <v>7</v>
      </c>
      <c r="B9">
        <f t="shared" si="2"/>
        <v>-2.33203125</v>
      </c>
      <c r="C9">
        <f t="shared" si="3"/>
        <v>-2.328125</v>
      </c>
      <c r="D9">
        <f t="shared" si="0"/>
        <v>-2.330078125</v>
      </c>
      <c r="E9">
        <f>Исследование!$D$1*B9^3+Исследование!$D$2*B9^2+Исследование!$D$3*B9+Исследование!$D$4</f>
        <v>-0.022291958332061768</v>
      </c>
      <c r="F9">
        <f>Исследование!$D$1*D9^3+Исследование!$D$2*D9^2+Исследование!$D$3*D9+Исследование!$D$4</f>
        <v>-0.0002188161015510559</v>
      </c>
      <c r="G9">
        <f t="shared" si="1"/>
        <v>0.00390625</v>
      </c>
    </row>
    <row r="10" spans="1:7" ht="12.75">
      <c r="A10">
        <v>8</v>
      </c>
      <c r="B10">
        <f t="shared" si="2"/>
        <v>-2.330078125</v>
      </c>
      <c r="C10">
        <f t="shared" si="3"/>
        <v>-2.328125</v>
      </c>
      <c r="D10">
        <f t="shared" si="0"/>
        <v>-2.3291015625</v>
      </c>
      <c r="E10">
        <f>Исследование!$D$1*B10^3+Исследование!$D$2*B10^2+Исследование!$D$3*B10+Исследование!$D$4</f>
        <v>-0.0002188161015510559</v>
      </c>
      <c r="F10">
        <f>Исследование!$D$1*D10^3+Исследование!$D$2*D10^2+Исследование!$D$3*D10+Исследование!$D$4</f>
        <v>0.010797752998769283</v>
      </c>
      <c r="G10">
        <f t="shared" si="1"/>
        <v>0.001953125</v>
      </c>
    </row>
    <row r="11" spans="1:7" ht="12.75">
      <c r="A11">
        <v>9</v>
      </c>
      <c r="B11">
        <f t="shared" si="2"/>
        <v>-2.330078125</v>
      </c>
      <c r="C11">
        <f t="shared" si="3"/>
        <v>-2.3291015625</v>
      </c>
      <c r="D11">
        <f t="shared" si="0"/>
        <v>-2.32958984375</v>
      </c>
      <c r="E11">
        <f>Исследование!$D$1*B11^3+Исследование!$D$2*B11^2+Исследование!$D$3*B11+Исследование!$D$4</f>
        <v>-0.0002188161015510559</v>
      </c>
      <c r="F11">
        <f>Исследование!$D$1*D11^3+Исследование!$D$2*D11^2+Исследование!$D$3*D11+Исследование!$D$4</f>
        <v>0.005291134701110423</v>
      </c>
      <c r="G11">
        <f t="shared" si="1"/>
        <v>0.0009765625</v>
      </c>
    </row>
    <row r="12" spans="1:7" ht="12.75">
      <c r="A12">
        <v>10</v>
      </c>
      <c r="B12">
        <f t="shared" si="2"/>
        <v>-2.330078125</v>
      </c>
      <c r="C12">
        <f t="shared" si="3"/>
        <v>-2.32958984375</v>
      </c>
      <c r="D12">
        <f t="shared" si="0"/>
        <v>-2.329833984375</v>
      </c>
      <c r="E12">
        <f>Исследование!$D$1*B12^3+Исследование!$D$2*B12^2+Исследование!$D$3*B12+Исследование!$D$4</f>
        <v>-0.0002188161015510559</v>
      </c>
      <c r="F12">
        <f>Исследование!$D$1*D12^3+Исследование!$D$2*D12^2+Исследование!$D$3*D12+Исследование!$D$4</f>
        <v>0.0025365759065607563</v>
      </c>
      <c r="G12">
        <f t="shared" si="1"/>
        <v>0.00048828125</v>
      </c>
    </row>
    <row r="13" spans="1:7" ht="12.75">
      <c r="A13">
        <v>11</v>
      </c>
      <c r="B13">
        <f t="shared" si="2"/>
        <v>-2.330078125</v>
      </c>
      <c r="C13">
        <f t="shared" si="3"/>
        <v>-2.329833984375</v>
      </c>
      <c r="D13">
        <f t="shared" si="0"/>
        <v>-2.3299560546875</v>
      </c>
      <c r="E13">
        <f>Исследование!$D$1*B13^3+Исследование!$D$2*B13^2+Исследование!$D$3*B13+Исследование!$D$4</f>
        <v>-0.0002188161015510559</v>
      </c>
      <c r="F13">
        <f>Исследование!$D$1*D13^3+Исследование!$D$2*D13^2+Исследование!$D$3*D13+Исследование!$D$4</f>
        <v>0.0011589840596570866</v>
      </c>
      <c r="G13">
        <f t="shared" si="1"/>
        <v>0.000244140625</v>
      </c>
    </row>
    <row r="14" spans="1:7" ht="12.75">
      <c r="A14">
        <v>12</v>
      </c>
      <c r="B14">
        <f t="shared" si="2"/>
        <v>-2.330078125</v>
      </c>
      <c r="C14">
        <f t="shared" si="3"/>
        <v>-2.3299560546875</v>
      </c>
      <c r="D14">
        <f t="shared" si="0"/>
        <v>-2.33001708984375</v>
      </c>
      <c r="E14">
        <f>Исследование!$D$1*B14^3+Исследование!$D$2*B14^2+Исследование!$D$3*B14+Исследование!$D$4</f>
        <v>-0.0002188161015510559</v>
      </c>
      <c r="F14">
        <f>Исследование!$D$1*D14^3+Исследование!$D$2*D14^2+Исследование!$D$3*D14+Исследование!$D$4</f>
        <v>0.0004701100190231955</v>
      </c>
      <c r="G14">
        <f t="shared" si="1"/>
        <v>0.0001220703125</v>
      </c>
    </row>
    <row r="15" spans="1:7" ht="12.75">
      <c r="A15">
        <v>13</v>
      </c>
      <c r="B15">
        <f t="shared" si="2"/>
        <v>-2.330078125</v>
      </c>
      <c r="C15">
        <f t="shared" si="3"/>
        <v>-2.33001708984375</v>
      </c>
      <c r="D15">
        <f t="shared" si="0"/>
        <v>-2.330047607421875</v>
      </c>
      <c r="E15">
        <f>Исследование!$D$1*B15^3+Исследование!$D$2*B15^2+Исследование!$D$3*B15+Исследование!$D$4</f>
        <v>-0.0002188161015510559</v>
      </c>
      <c r="F15">
        <f>Исследование!$D$1*D15^3+Исследование!$D$2*D15^2+Исследование!$D$3*D15+Исследование!$D$4</f>
        <v>0.00012565346881387995</v>
      </c>
      <c r="G15">
        <f t="shared" si="1"/>
        <v>6.103515625E-05</v>
      </c>
    </row>
    <row r="16" spans="1:7" ht="12.75">
      <c r="A16">
        <v>14</v>
      </c>
      <c r="B16">
        <f t="shared" si="2"/>
        <v>-2.330078125</v>
      </c>
      <c r="C16">
        <f t="shared" si="3"/>
        <v>-2.330047607421875</v>
      </c>
      <c r="D16">
        <f t="shared" si="0"/>
        <v>-2.3300628662109375</v>
      </c>
      <c r="E16">
        <f>Исследование!$D$1*B16^3+Исследование!$D$2*B16^2+Исследование!$D$3*B16+Исследование!$D$4</f>
        <v>-0.0002188161015510559</v>
      </c>
      <c r="F16">
        <f>Исследование!$D$1*D16^3+Исследование!$D$2*D16^2+Исследование!$D$3*D16+Исследование!$D$4</f>
        <v>-4.6579688838477296E-05</v>
      </c>
      <c r="G16">
        <f t="shared" si="1"/>
        <v>3.0517578125E-05</v>
      </c>
    </row>
    <row r="17" spans="1:7" ht="12.75">
      <c r="A17">
        <v>15</v>
      </c>
      <c r="B17">
        <f aca="true" t="shared" si="4" ref="B17:B22">IF(E16*F16&gt;0,D16,B16)</f>
        <v>-2.3300628662109375</v>
      </c>
      <c r="C17">
        <f aca="true" t="shared" si="5" ref="C17:C22">IF(E16*F16&gt;0,C16,D16)</f>
        <v>-2.330047607421875</v>
      </c>
      <c r="D17">
        <f aca="true" t="shared" si="6" ref="D17:D22">(B17+C17)/2</f>
        <v>-2.3300552368164062</v>
      </c>
      <c r="E17">
        <f>Исследование!$D$1*B17^3+Исследование!$D$2*B17^2+Исследование!$D$3*B17+Исследование!$D$4</f>
        <v>-4.6579688838477296E-05</v>
      </c>
      <c r="F17">
        <f>Исследование!$D$1*D17^3+Исследование!$D$2*D17^2+Исследование!$D$3*D17+Исследование!$D$4</f>
        <v>3.953729686934082E-05</v>
      </c>
      <c r="G17">
        <f aca="true" t="shared" si="7" ref="G17:G22">ABS(C17-B17)</f>
        <v>1.52587890625E-05</v>
      </c>
    </row>
    <row r="18" spans="1:7" ht="12.75">
      <c r="A18">
        <v>16</v>
      </c>
      <c r="B18">
        <f t="shared" si="4"/>
        <v>-2.3300628662109375</v>
      </c>
      <c r="C18">
        <f t="shared" si="5"/>
        <v>-2.3300552368164062</v>
      </c>
      <c r="D18">
        <f t="shared" si="6"/>
        <v>-2.330059051513672</v>
      </c>
      <c r="E18">
        <f>Исследование!$D$1*B18^3+Исследование!$D$2*B18^2+Исследование!$D$3*B18+Исследование!$D$4</f>
        <v>-4.6579688838477296E-05</v>
      </c>
      <c r="F18">
        <f>Исследование!$D$1*D18^3+Исследование!$D$2*D18^2+Исследование!$D$3*D18+Исследование!$D$4</f>
        <v>-3.5210942641583642E-06</v>
      </c>
      <c r="G18">
        <f t="shared" si="7"/>
        <v>7.62939453125E-06</v>
      </c>
    </row>
    <row r="19" spans="1:7" ht="12.75">
      <c r="A19">
        <v>17</v>
      </c>
      <c r="B19">
        <f t="shared" si="4"/>
        <v>-2.330059051513672</v>
      </c>
      <c r="C19">
        <f t="shared" si="5"/>
        <v>-2.3300552368164062</v>
      </c>
      <c r="D19">
        <f t="shared" si="6"/>
        <v>-2.330057144165039</v>
      </c>
      <c r="E19">
        <f>Исследование!$D$1*B19^3+Исследование!$D$2*B19^2+Исследование!$D$3*B19+Исследование!$D$4</f>
        <v>-3.5210942641583642E-06</v>
      </c>
      <c r="F19">
        <f>Исследование!$D$1*D19^3+Исследование!$D$2*D19^2+Исследование!$D$3*D19+Исследование!$D$4</f>
        <v>1.8008126732027563E-05</v>
      </c>
      <c r="G19">
        <f t="shared" si="7"/>
        <v>3.814697265625E-06</v>
      </c>
    </row>
    <row r="20" spans="1:7" ht="12.75">
      <c r="A20">
        <v>18</v>
      </c>
      <c r="B20">
        <f t="shared" si="4"/>
        <v>-2.330059051513672</v>
      </c>
      <c r="C20">
        <f t="shared" si="5"/>
        <v>-2.330057144165039</v>
      </c>
      <c r="D20">
        <f t="shared" si="6"/>
        <v>-2.3300580978393555</v>
      </c>
      <c r="E20">
        <f>Исследование!$D$1*B20^3+Исследование!$D$2*B20^2+Исследование!$D$3*B20+Исследование!$D$4</f>
        <v>-3.5210942641583642E-06</v>
      </c>
      <c r="F20">
        <f>Исследование!$D$1*D20^3+Исследование!$D$2*D20^2+Исследование!$D$3*D20+Исследование!$D$4</f>
        <v>7.243522592403906E-06</v>
      </c>
      <c r="G20">
        <f t="shared" si="7"/>
        <v>1.9073486328125E-06</v>
      </c>
    </row>
    <row r="21" spans="1:7" ht="12.75">
      <c r="A21">
        <v>19</v>
      </c>
      <c r="B21">
        <f t="shared" si="4"/>
        <v>-2.330059051513672</v>
      </c>
      <c r="C21">
        <f t="shared" si="5"/>
        <v>-2.3300580978393555</v>
      </c>
      <c r="D21">
        <f t="shared" si="6"/>
        <v>-2.3300585746765137</v>
      </c>
      <c r="E21">
        <f>Исследование!$D$1*B21^3+Исследование!$D$2*B21^2+Исследование!$D$3*B21+Исследование!$D$4</f>
        <v>-3.5210942641583642E-06</v>
      </c>
      <c r="F21">
        <f>Исследование!$D$1*D21^3+Исследование!$D$2*D21^2+Исследование!$D$3*D21+Исследование!$D$4</f>
        <v>1.8612157521857853E-06</v>
      </c>
      <c r="G21">
        <f t="shared" si="7"/>
        <v>9.5367431640625E-07</v>
      </c>
    </row>
    <row r="22" spans="1:7" ht="12.75">
      <c r="A22">
        <v>20</v>
      </c>
      <c r="B22">
        <f t="shared" si="4"/>
        <v>-2.330059051513672</v>
      </c>
      <c r="C22">
        <f t="shared" si="5"/>
        <v>-2.3300585746765137</v>
      </c>
      <c r="D22">
        <f t="shared" si="6"/>
        <v>-2.3300588130950928</v>
      </c>
      <c r="E22">
        <f>Исследование!$D$1*B22^3+Исследование!$D$2*B22^2+Исследование!$D$3*B22+Исследование!$D$4</f>
        <v>-3.5210942641583642E-06</v>
      </c>
      <c r="F22">
        <f>Исследование!$D$1*D22^3+Исследование!$D$2*D22^2+Исследование!$D$3*D22+Исследование!$D$4</f>
        <v>-8.299388589705359E-07</v>
      </c>
      <c r="G22">
        <f t="shared" si="7"/>
        <v>4.76837158203125E-07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8" sqref="I8"/>
    </sheetView>
  </sheetViews>
  <sheetFormatPr defaultColWidth="9.00390625" defaultRowHeight="12.75"/>
  <sheetData>
    <row r="1" spans="1:9" ht="15.75">
      <c r="A1" s="1" t="s">
        <v>15</v>
      </c>
      <c r="B1" s="1" t="s">
        <v>0</v>
      </c>
      <c r="C1" s="1" t="s">
        <v>16</v>
      </c>
      <c r="D1" s="1" t="s">
        <v>17</v>
      </c>
      <c r="H1" s="9"/>
      <c r="I1" s="10"/>
    </row>
    <row r="2" spans="1:9" ht="12.75">
      <c r="A2">
        <v>0</v>
      </c>
      <c r="B2">
        <f>(I4+I5)/2</f>
        <v>-2.25</v>
      </c>
      <c r="C2">
        <f>B2-$I$10*(Исследование!$D$1*B2^3+Исследование!$D$2*B2^2+Исследование!$D$3*B2+Исследование!$D$4)</f>
        <v>-2.3328313253012047</v>
      </c>
      <c r="H2" s="9"/>
      <c r="I2" s="10"/>
    </row>
    <row r="3" spans="1:9" ht="12.75">
      <c r="A3">
        <v>1</v>
      </c>
      <c r="B3">
        <f>C2</f>
        <v>-2.3328313253012047</v>
      </c>
      <c r="C3">
        <f>B3-$I$10*(Исследование!$D$1*B3^3+Исследование!$D$2*B3^2+Исследование!$D$3*B3+Исследование!$D$4)</f>
        <v>-2.32980969863799</v>
      </c>
      <c r="D3">
        <f>ABS(B3-B2)</f>
        <v>0.08283132530120474</v>
      </c>
      <c r="H3" s="9"/>
      <c r="I3" s="10"/>
    </row>
    <row r="4" spans="1:9" ht="12.75">
      <c r="A4">
        <v>2</v>
      </c>
      <c r="B4">
        <f>C3</f>
        <v>-2.32980969863799</v>
      </c>
      <c r="C4">
        <f>B4-$I$10*(Исследование!$D$1*B4^3+Исследование!$D$2*B4^2+Исследование!$D$3*B4+Исследование!$D$4)</f>
        <v>-2.330080601890942</v>
      </c>
      <c r="D4" s="4">
        <f>ABS(B4-B3)</f>
        <v>0.003021626663214594</v>
      </c>
      <c r="H4" s="5" t="s">
        <v>9</v>
      </c>
      <c r="I4" s="6">
        <f>Исследование!$E$4</f>
        <v>-2.5</v>
      </c>
    </row>
    <row r="5" spans="1:9" ht="12.75">
      <c r="A5">
        <v>3</v>
      </c>
      <c r="B5">
        <f>C4</f>
        <v>-2.330080601890942</v>
      </c>
      <c r="C5">
        <f>B5-$I$10*(Исследование!$D$1*B5^3+Исследование!$D$2*B5^2+Исследование!$D$3*B5+Исследование!$D$4)</f>
        <v>-2.3300568163704884</v>
      </c>
      <c r="D5" s="4">
        <f>ABS(B5-B4)</f>
        <v>0.0002709032529519817</v>
      </c>
      <c r="H5" s="5" t="s">
        <v>10</v>
      </c>
      <c r="I5" s="6">
        <f>Исследование!$E$5</f>
        <v>-2</v>
      </c>
    </row>
    <row r="6" spans="1:9" ht="12.75">
      <c r="A6">
        <v>4</v>
      </c>
      <c r="B6">
        <f>C5</f>
        <v>-2.3300568163704884</v>
      </c>
      <c r="C6">
        <f>B6-$I$10*(Исследование!$D$1*B6^3+Исследование!$D$2*B6^2+Исследование!$D$3*B6+Исследование!$D$4)</f>
        <v>-2.330058908718113</v>
      </c>
      <c r="D6" s="4">
        <f>ABS(B6-B5)</f>
        <v>2.3785520453678544E-05</v>
      </c>
      <c r="H6" s="5" t="s">
        <v>11</v>
      </c>
      <c r="I6" s="3">
        <f>3*Исследование!$D$1*I4^2+2*Исследование!$D$2*I4+Исследование!$D$3</f>
        <v>13.75</v>
      </c>
    </row>
    <row r="7" spans="1:9" ht="12.75">
      <c r="A7">
        <v>5</v>
      </c>
      <c r="B7">
        <f>C6</f>
        <v>-2.330058908718113</v>
      </c>
      <c r="C7">
        <f>B7-$I$10*(Исследование!$D$1*B7^3+Исследование!$D$2*B7^2+Исследование!$D$3*B7+Исследование!$D$4)</f>
        <v>-2.3300587246905575</v>
      </c>
      <c r="D7" s="4">
        <f>ABS(B7-B6)</f>
        <v>2.09234762449384E-06</v>
      </c>
      <c r="H7" s="5" t="s">
        <v>12</v>
      </c>
      <c r="I7" s="3">
        <f>3*Исследование!$D$1*I5^2+2*Исследование!$D$2*I5+Исследование!$D$3</f>
        <v>7</v>
      </c>
    </row>
    <row r="8" spans="1:10" ht="12.75">
      <c r="A8">
        <v>6</v>
      </c>
      <c r="B8">
        <f aca="true" t="shared" si="0" ref="B8:B22">C7</f>
        <v>-2.3300587246905575</v>
      </c>
      <c r="C8">
        <f>B8-$I$10*(Исследование!$D$1*B8^3+Исследование!$D$2*B8^2+Исследование!$D$3*B8+Исследование!$D$4)</f>
        <v>-2.3300587408765088</v>
      </c>
      <c r="D8" s="4">
        <f aca="true" t="shared" si="1" ref="D8:D22">ABS(B8-B7)</f>
        <v>1.8402755541657712E-07</v>
      </c>
      <c r="H8" s="5" t="s">
        <v>13</v>
      </c>
      <c r="I8" s="3">
        <f>-Исследование!$D$2/(3*Исследование!$D$1)</f>
        <v>0</v>
      </c>
      <c r="J8" t="str">
        <f>IF(OR(I8&lt;=I4,I8&gt;=I5),"не лежит на интервале изоляции","")</f>
        <v>не лежит на интервале изоляции</v>
      </c>
    </row>
    <row r="9" spans="1:9" ht="12.75">
      <c r="A9">
        <v>7</v>
      </c>
      <c r="B9">
        <f t="shared" si="0"/>
        <v>-2.3300587408765088</v>
      </c>
      <c r="C9">
        <f>B9-$I$10*(Исследование!$D$1*B9^3+Исследование!$D$2*B9^2+Исследование!$D$3*B9+Исследование!$D$4)</f>
        <v>-2.330058739452892</v>
      </c>
      <c r="D9" s="4">
        <f t="shared" si="1"/>
        <v>1.6185951245972774E-08</v>
      </c>
      <c r="I9" s="11">
        <f>IF(J8="не лежит на интервале изоляции",I7,3*Исследование!$D$1*I8^2+2*Исследование!$D$2*I8+Исследование!$D$3)</f>
        <v>7</v>
      </c>
    </row>
    <row r="10" spans="1:9" ht="12.75">
      <c r="A10">
        <v>8</v>
      </c>
      <c r="B10">
        <f t="shared" si="0"/>
        <v>-2.330058739452892</v>
      </c>
      <c r="C10">
        <f>B10-$I$10*(Исследование!$D$1*B10^3+Исследование!$D$2*B10^2+Исследование!$D$3*B10+Исследование!$D$4)</f>
        <v>-2.3300587395781047</v>
      </c>
      <c r="D10" s="4">
        <f t="shared" si="1"/>
        <v>1.4236167800163457E-09</v>
      </c>
      <c r="H10" s="5" t="s">
        <v>14</v>
      </c>
      <c r="I10" s="3">
        <f>2/(MAX(I6:I7,I9)+MIN(I6:I7,I9))</f>
        <v>0.0963855421686747</v>
      </c>
    </row>
    <row r="11" spans="1:4" ht="12.75">
      <c r="A11">
        <v>9</v>
      </c>
      <c r="B11">
        <f t="shared" si="0"/>
        <v>-2.3300587395781047</v>
      </c>
      <c r="C11">
        <f>B11-$I$10*(Исследование!$D$1*B11^3+Исследование!$D$2*B11^2+Исследование!$D$3*B11+Исследование!$D$4)</f>
        <v>-2.3300587395670918</v>
      </c>
      <c r="D11" s="4">
        <f t="shared" si="1"/>
        <v>1.2521272907406455E-10</v>
      </c>
    </row>
    <row r="12" spans="1:4" ht="12.75">
      <c r="A12">
        <v>10</v>
      </c>
      <c r="B12">
        <f t="shared" si="0"/>
        <v>-2.3300587395670918</v>
      </c>
      <c r="C12">
        <f>B12-$I$10*(Исследование!$D$1*B12^3+Исследование!$D$2*B12^2+Исследование!$D$3*B12+Исследование!$D$4)</f>
        <v>-2.3300587395680603</v>
      </c>
      <c r="D12" s="4">
        <f t="shared" si="1"/>
        <v>1.1012968315071703E-11</v>
      </c>
    </row>
    <row r="13" spans="1:4" ht="12.75">
      <c r="A13">
        <v>11</v>
      </c>
      <c r="B13">
        <f t="shared" si="0"/>
        <v>-2.3300587395680603</v>
      </c>
      <c r="C13">
        <f>B13-$I$10*(Исследование!$D$1*B13^3+Исследование!$D$2*B13^2+Исследование!$D$3*B13+Исследование!$D$4)</f>
        <v>-2.330058739567975</v>
      </c>
      <c r="D13" s="4">
        <f t="shared" si="1"/>
        <v>9.685585666829866E-13</v>
      </c>
    </row>
    <row r="14" spans="1:4" ht="12.75">
      <c r="A14">
        <v>12</v>
      </c>
      <c r="B14">
        <f t="shared" si="0"/>
        <v>-2.330058739567975</v>
      </c>
      <c r="C14">
        <f>B14-$I$10*(Исследование!$D$1*B14^3+Исследование!$D$2*B14^2+Исследование!$D$3*B14+Исследование!$D$4)</f>
        <v>-2.3300587395679826</v>
      </c>
      <c r="D14" s="4">
        <f t="shared" si="1"/>
        <v>8.526512829121202E-14</v>
      </c>
    </row>
    <row r="15" spans="1:4" ht="12.75">
      <c r="A15">
        <v>13</v>
      </c>
      <c r="B15">
        <f t="shared" si="0"/>
        <v>-2.3300587395679826</v>
      </c>
      <c r="C15">
        <f>B15-$I$10*(Исследование!$D$1*B15^3+Исследование!$D$2*B15^2+Исследование!$D$3*B15+Исследование!$D$4)</f>
        <v>-2.3300587395679817</v>
      </c>
      <c r="D15" s="4">
        <f t="shared" si="1"/>
        <v>7.549516567451064E-15</v>
      </c>
    </row>
    <row r="16" spans="1:4" ht="12.75">
      <c r="A16">
        <v>14</v>
      </c>
      <c r="B16">
        <f t="shared" si="0"/>
        <v>-2.3300587395679817</v>
      </c>
      <c r="C16">
        <f>B16-$I$10*(Исследование!$D$1*B16^3+Исследование!$D$2*B16^2+Исследование!$D$3*B16+Исследование!$D$4)</f>
        <v>-2.330058739567982</v>
      </c>
      <c r="D16" s="4">
        <f t="shared" si="1"/>
        <v>8.881784197001252E-16</v>
      </c>
    </row>
    <row r="17" spans="1:4" ht="12.75">
      <c r="A17">
        <v>15</v>
      </c>
      <c r="B17">
        <f t="shared" si="0"/>
        <v>-2.330058739567982</v>
      </c>
      <c r="C17">
        <f>B17-$I$10*(Исследование!$D$1*B17^3+Исследование!$D$2*B17^2+Исследование!$D$3*B17+Исследование!$D$4)</f>
        <v>-2.330058739567982</v>
      </c>
      <c r="D17" s="4">
        <f t="shared" si="1"/>
        <v>4.440892098500626E-16</v>
      </c>
    </row>
    <row r="18" spans="1:4" ht="12.75">
      <c r="A18">
        <v>16</v>
      </c>
      <c r="B18">
        <f t="shared" si="0"/>
        <v>-2.330058739567982</v>
      </c>
      <c r="C18">
        <f>B18-$I$10*(Исследование!$D$1*B18^3+Исследование!$D$2*B18^2+Исследование!$D$3*B18+Исследование!$D$4)</f>
        <v>-2.330058739567982</v>
      </c>
      <c r="D18" s="4">
        <f t="shared" si="1"/>
        <v>0</v>
      </c>
    </row>
    <row r="19" spans="1:4" ht="12.75">
      <c r="A19">
        <v>17</v>
      </c>
      <c r="B19">
        <f t="shared" si="0"/>
        <v>-2.330058739567982</v>
      </c>
      <c r="C19">
        <f>B19-$I$10*(Исследование!$D$1*B19^3+Исследование!$D$2*B19^2+Исследование!$D$3*B19+Исследование!$D$4)</f>
        <v>-2.330058739567982</v>
      </c>
      <c r="D19" s="4">
        <f t="shared" si="1"/>
        <v>0</v>
      </c>
    </row>
    <row r="20" spans="1:4" ht="12.75">
      <c r="A20">
        <v>18</v>
      </c>
      <c r="B20">
        <f t="shared" si="0"/>
        <v>-2.330058739567982</v>
      </c>
      <c r="C20">
        <f>B20-$I$10*(Исследование!$D$1*B20^3+Исследование!$D$2*B20^2+Исследование!$D$3*B20+Исследование!$D$4)</f>
        <v>-2.330058739567982</v>
      </c>
      <c r="D20" s="4">
        <f t="shared" si="1"/>
        <v>0</v>
      </c>
    </row>
    <row r="21" spans="1:4" ht="12.75">
      <c r="A21">
        <v>19</v>
      </c>
      <c r="B21">
        <f t="shared" si="0"/>
        <v>-2.330058739567982</v>
      </c>
      <c r="C21">
        <f>B21-$I$10*(Исследование!$D$1*B21^3+Исследование!$D$2*B21^2+Исследование!$D$3*B21+Исследование!$D$4)</f>
        <v>-2.330058739567982</v>
      </c>
      <c r="D21" s="4">
        <f t="shared" si="1"/>
        <v>0</v>
      </c>
    </row>
    <row r="22" spans="1:4" ht="12.75">
      <c r="A22">
        <v>20</v>
      </c>
      <c r="B22">
        <f t="shared" si="0"/>
        <v>-2.330058739567982</v>
      </c>
      <c r="C22">
        <f>B22-$I$10*(Исследование!$D$1*B22^3+Исследование!$D$2*B22^2+Исследование!$D$3*B22+Исследование!$D$4)</f>
        <v>-2.330058739567982</v>
      </c>
      <c r="D22" s="4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4" sqref="I4"/>
    </sheetView>
  </sheetViews>
  <sheetFormatPr defaultColWidth="9.00390625" defaultRowHeight="12.75"/>
  <sheetData>
    <row r="1" spans="1:9" ht="15.75">
      <c r="A1" s="1" t="s">
        <v>15</v>
      </c>
      <c r="B1" s="1" t="s">
        <v>0</v>
      </c>
      <c r="C1" s="1" t="s">
        <v>1</v>
      </c>
      <c r="D1" s="1" t="s">
        <v>18</v>
      </c>
      <c r="E1" s="1" t="s">
        <v>17</v>
      </c>
      <c r="H1" s="9"/>
      <c r="I1" s="10"/>
    </row>
    <row r="2" spans="1:9" ht="12.75">
      <c r="A2">
        <v>0</v>
      </c>
      <c r="B2">
        <f>IF((Исследование!$D$1*I4^3+Исследование!$D$2*I4^2+Исследование!$D$3*I4+Исследование!$D$4)*(6*Исследование!$D$1*I4+2*Исследование!$D$2)&gt;0,I4,I5)</f>
        <v>-2.5</v>
      </c>
      <c r="C2">
        <f>Исследование!$D$1*B2^3+Исследование!$D$2*B2^2+Исследование!$D$3*B2+Исследование!$D$4</f>
        <v>-2.125</v>
      </c>
      <c r="D2">
        <f>3*Исследование!$D$1*B2^2+2*Исследование!$D$2*B2+Исследование!$D$3</f>
        <v>13.75</v>
      </c>
      <c r="H2" s="9"/>
      <c r="I2" s="10"/>
    </row>
    <row r="3" spans="1:9" ht="12.75">
      <c r="A3">
        <v>1</v>
      </c>
      <c r="B3">
        <f>B2-C2/D2</f>
        <v>-2.3454545454545457</v>
      </c>
      <c r="C3">
        <f>Исследование!$D$1*B3^3+Исследование!$D$2*B3^2+Исследование!$D$3*B3+Исследование!$D$4</f>
        <v>-0.17544102178813148</v>
      </c>
      <c r="D3">
        <f>3*Исследование!$D$1*B3^2+2*Исследование!$D$2*B3+Исследование!$D$3</f>
        <v>11.503471074380169</v>
      </c>
      <c r="E3">
        <f>ABS(B3-B2)</f>
        <v>0.15454545454545432</v>
      </c>
      <c r="H3" s="9"/>
      <c r="I3" s="10"/>
    </row>
    <row r="4" spans="1:9" ht="12.75">
      <c r="A4">
        <v>2</v>
      </c>
      <c r="B4">
        <f aca="true" t="shared" si="0" ref="B4:B22">B3-C3/D3</f>
        <v>-2.330203407719357</v>
      </c>
      <c r="C4">
        <f>Исследование!$D$1*B4^3+Исследование!$D$2*B4^2+Исследование!$D$3*B4+Исследование!$D$4</f>
        <v>-0.0016330911236384082</v>
      </c>
      <c r="D4">
        <f>3*Исследование!$D$1*B4^2+2*Исследование!$D$2*B4+Исследование!$D$3</f>
        <v>11.289543764040712</v>
      </c>
      <c r="E4">
        <f aca="true" t="shared" si="1" ref="E4:E22">ABS(B4-B3)</f>
        <v>0.015251137735188713</v>
      </c>
      <c r="H4" s="5" t="s">
        <v>9</v>
      </c>
      <c r="I4" s="6">
        <f>Исследование!$E$4</f>
        <v>-2.5</v>
      </c>
    </row>
    <row r="5" spans="1:9" ht="12.75">
      <c r="A5">
        <v>3</v>
      </c>
      <c r="B5">
        <f t="shared" si="0"/>
        <v>-2.330058752527104</v>
      </c>
      <c r="C5">
        <f>Исследование!$D$1*B5^3+Исследование!$D$2*B5^2+Исследование!$D$3*B5+Исследование!$D$4</f>
        <v>-1.462763616899565E-07</v>
      </c>
      <c r="D5">
        <f>3*Исследование!$D$1*B5^2+2*Исследование!$D$2*B5+Исследование!$D$3</f>
        <v>11.287521370684491</v>
      </c>
      <c r="E5">
        <f t="shared" si="1"/>
        <v>0.00014465519225304035</v>
      </c>
      <c r="H5" s="5" t="s">
        <v>10</v>
      </c>
      <c r="I5" s="6">
        <f>Исследование!$E$5</f>
        <v>-2</v>
      </c>
    </row>
    <row r="6" spans="1:9" ht="12.75">
      <c r="A6">
        <v>4</v>
      </c>
      <c r="B6">
        <f t="shared" si="0"/>
        <v>-2.330058739567982</v>
      </c>
      <c r="C6">
        <f>Исследование!$D$1*B6^3+Исследование!$D$2*B6^2+Исследование!$D$3*B6+Исследование!$D$4</f>
        <v>-1.7763568394002505E-15</v>
      </c>
      <c r="D6">
        <f>3*Исследование!$D$1*B6^2+2*Исследование!$D$2*B6+Исследование!$D$3</f>
        <v>11.287521189511402</v>
      </c>
      <c r="E6">
        <f t="shared" si="1"/>
        <v>1.2959121775679705E-08</v>
      </c>
      <c r="H6" s="12"/>
      <c r="I6" s="10"/>
    </row>
    <row r="7" spans="1:9" ht="12.75">
      <c r="A7">
        <v>5</v>
      </c>
      <c r="B7">
        <f t="shared" si="0"/>
        <v>-2.330058739567982</v>
      </c>
      <c r="C7">
        <f>Исследование!$D$1*B7^3+Исследование!$D$2*B7^2+Исследование!$D$3*B7+Исследование!$D$4</f>
        <v>-1.7763568394002505E-15</v>
      </c>
      <c r="D7">
        <f>3*Исследование!$D$1*B7^2+2*Исследование!$D$2*B7+Исследование!$D$3</f>
        <v>11.287521189511402</v>
      </c>
      <c r="E7">
        <f t="shared" si="1"/>
        <v>0</v>
      </c>
      <c r="H7" s="13"/>
      <c r="I7" s="13"/>
    </row>
    <row r="8" spans="1:5" ht="12.75">
      <c r="A8">
        <v>6</v>
      </c>
      <c r="B8">
        <f t="shared" si="0"/>
        <v>-2.330058739567982</v>
      </c>
      <c r="C8">
        <f>Исследование!$D$1*B8^3+Исследование!$D$2*B8^2+Исследование!$D$3*B8+Исследование!$D$4</f>
        <v>-1.7763568394002505E-15</v>
      </c>
      <c r="D8">
        <f>3*Исследование!$D$1*B8^2+2*Исследование!$D$2*B8+Исследование!$D$3</f>
        <v>11.287521189511402</v>
      </c>
      <c r="E8">
        <f t="shared" si="1"/>
        <v>0</v>
      </c>
    </row>
    <row r="9" spans="1:5" ht="12.75">
      <c r="A9">
        <v>7</v>
      </c>
      <c r="B9">
        <f t="shared" si="0"/>
        <v>-2.330058739567982</v>
      </c>
      <c r="C9">
        <f>Исследование!$D$1*B9^3+Исследование!$D$2*B9^2+Исследование!$D$3*B9+Исследование!$D$4</f>
        <v>-1.7763568394002505E-15</v>
      </c>
      <c r="D9">
        <f>3*Исследование!$D$1*B9^2+2*Исследование!$D$2*B9+Исследование!$D$3</f>
        <v>11.287521189511402</v>
      </c>
      <c r="E9">
        <f t="shared" si="1"/>
        <v>0</v>
      </c>
    </row>
    <row r="10" spans="1:5" ht="12.75">
      <c r="A10">
        <v>8</v>
      </c>
      <c r="B10">
        <f t="shared" si="0"/>
        <v>-2.330058739567982</v>
      </c>
      <c r="C10">
        <f>Исследование!$D$1*B10^3+Исследование!$D$2*B10^2+Исследование!$D$3*B10+Исследование!$D$4</f>
        <v>-1.7763568394002505E-15</v>
      </c>
      <c r="D10">
        <f>3*Исследование!$D$1*B10^2+2*Исследование!$D$2*B10+Исследование!$D$3</f>
        <v>11.287521189511402</v>
      </c>
      <c r="E10">
        <f t="shared" si="1"/>
        <v>0</v>
      </c>
    </row>
    <row r="11" spans="1:5" ht="12.75">
      <c r="A11">
        <v>9</v>
      </c>
      <c r="B11">
        <f t="shared" si="0"/>
        <v>-2.330058739567982</v>
      </c>
      <c r="C11">
        <f>Исследование!$D$1*B11^3+Исследование!$D$2*B11^2+Исследование!$D$3*B11+Исследование!$D$4</f>
        <v>-1.7763568394002505E-15</v>
      </c>
      <c r="D11">
        <f>3*Исследование!$D$1*B11^2+2*Исследование!$D$2*B11+Исследование!$D$3</f>
        <v>11.287521189511402</v>
      </c>
      <c r="E11">
        <f t="shared" si="1"/>
        <v>0</v>
      </c>
    </row>
    <row r="12" spans="1:5" ht="12.75">
      <c r="A12">
        <v>10</v>
      </c>
      <c r="B12">
        <f t="shared" si="0"/>
        <v>-2.330058739567982</v>
      </c>
      <c r="C12">
        <f>Исследование!$D$1*B12^3+Исследование!$D$2*B12^2+Исследование!$D$3*B12+Исследование!$D$4</f>
        <v>-1.7763568394002505E-15</v>
      </c>
      <c r="D12">
        <f>3*Исследование!$D$1*B12^2+2*Исследование!$D$2*B12+Исследование!$D$3</f>
        <v>11.287521189511402</v>
      </c>
      <c r="E12">
        <f t="shared" si="1"/>
        <v>0</v>
      </c>
    </row>
    <row r="13" spans="1:5" ht="12.75">
      <c r="A13">
        <v>11</v>
      </c>
      <c r="B13">
        <f t="shared" si="0"/>
        <v>-2.330058739567982</v>
      </c>
      <c r="C13">
        <f>Исследование!$D$1*B13^3+Исследование!$D$2*B13^2+Исследование!$D$3*B13+Исследование!$D$4</f>
        <v>-1.7763568394002505E-15</v>
      </c>
      <c r="D13">
        <f>3*Исследование!$D$1*B13^2+2*Исследование!$D$2*B13+Исследование!$D$3</f>
        <v>11.287521189511402</v>
      </c>
      <c r="E13">
        <f t="shared" si="1"/>
        <v>0</v>
      </c>
    </row>
    <row r="14" spans="1:5" ht="12.75">
      <c r="A14">
        <v>12</v>
      </c>
      <c r="B14">
        <f t="shared" si="0"/>
        <v>-2.330058739567982</v>
      </c>
      <c r="C14">
        <f>Исследование!$D$1*B14^3+Исследование!$D$2*B14^2+Исследование!$D$3*B14+Исследование!$D$4</f>
        <v>-1.7763568394002505E-15</v>
      </c>
      <c r="D14">
        <f>3*Исследование!$D$1*B14^2+2*Исследование!$D$2*B14+Исследование!$D$3</f>
        <v>11.287521189511402</v>
      </c>
      <c r="E14">
        <f t="shared" si="1"/>
        <v>0</v>
      </c>
    </row>
    <row r="15" spans="1:5" ht="12.75">
      <c r="A15">
        <v>13</v>
      </c>
      <c r="B15">
        <f t="shared" si="0"/>
        <v>-2.330058739567982</v>
      </c>
      <c r="C15">
        <f>Исследование!$D$1*B15^3+Исследование!$D$2*B15^2+Исследование!$D$3*B15+Исследование!$D$4</f>
        <v>-1.7763568394002505E-15</v>
      </c>
      <c r="D15">
        <f>3*Исследование!$D$1*B15^2+2*Исследование!$D$2*B15+Исследование!$D$3</f>
        <v>11.287521189511402</v>
      </c>
      <c r="E15">
        <f t="shared" si="1"/>
        <v>0</v>
      </c>
    </row>
    <row r="16" spans="1:5" ht="12.75">
      <c r="A16">
        <v>14</v>
      </c>
      <c r="B16">
        <f t="shared" si="0"/>
        <v>-2.330058739567982</v>
      </c>
      <c r="C16">
        <f>Исследование!$D$1*B16^3+Исследование!$D$2*B16^2+Исследование!$D$3*B16+Исследование!$D$4</f>
        <v>-1.7763568394002505E-15</v>
      </c>
      <c r="D16">
        <f>3*Исследование!$D$1*B16^2+2*Исследование!$D$2*B16+Исследование!$D$3</f>
        <v>11.287521189511402</v>
      </c>
      <c r="E16">
        <f t="shared" si="1"/>
        <v>0</v>
      </c>
    </row>
    <row r="17" spans="1:5" ht="12.75">
      <c r="A17">
        <v>15</v>
      </c>
      <c r="B17">
        <f t="shared" si="0"/>
        <v>-2.330058739567982</v>
      </c>
      <c r="C17">
        <f>Исследование!$D$1*B17^3+Исследование!$D$2*B17^2+Исследование!$D$3*B17+Исследование!$D$4</f>
        <v>-1.7763568394002505E-15</v>
      </c>
      <c r="D17">
        <f>3*Исследование!$D$1*B17^2+2*Исследование!$D$2*B17+Исследование!$D$3</f>
        <v>11.287521189511402</v>
      </c>
      <c r="E17">
        <f t="shared" si="1"/>
        <v>0</v>
      </c>
    </row>
    <row r="18" spans="1:5" ht="12.75">
      <c r="A18">
        <v>16</v>
      </c>
      <c r="B18">
        <f t="shared" si="0"/>
        <v>-2.330058739567982</v>
      </c>
      <c r="C18">
        <f>Исследование!$D$1*B18^3+Исследование!$D$2*B18^2+Исследование!$D$3*B18+Исследование!$D$4</f>
        <v>-1.7763568394002505E-15</v>
      </c>
      <c r="D18">
        <f>3*Исследование!$D$1*B18^2+2*Исследование!$D$2*B18+Исследование!$D$3</f>
        <v>11.287521189511402</v>
      </c>
      <c r="E18">
        <f t="shared" si="1"/>
        <v>0</v>
      </c>
    </row>
    <row r="19" spans="1:5" ht="12.75">
      <c r="A19">
        <v>17</v>
      </c>
      <c r="B19">
        <f t="shared" si="0"/>
        <v>-2.330058739567982</v>
      </c>
      <c r="C19">
        <f>Исследование!$D$1*B19^3+Исследование!$D$2*B19^2+Исследование!$D$3*B19+Исследование!$D$4</f>
        <v>-1.7763568394002505E-15</v>
      </c>
      <c r="D19">
        <f>3*Исследование!$D$1*B19^2+2*Исследование!$D$2*B19+Исследование!$D$3</f>
        <v>11.287521189511402</v>
      </c>
      <c r="E19">
        <f t="shared" si="1"/>
        <v>0</v>
      </c>
    </row>
    <row r="20" spans="1:5" ht="12.75">
      <c r="A20">
        <v>18</v>
      </c>
      <c r="B20">
        <f t="shared" si="0"/>
        <v>-2.330058739567982</v>
      </c>
      <c r="C20">
        <f>Исследование!$D$1*B20^3+Исследование!$D$2*B20^2+Исследование!$D$3*B20+Исследование!$D$4</f>
        <v>-1.7763568394002505E-15</v>
      </c>
      <c r="D20">
        <f>3*Исследование!$D$1*B20^2+2*Исследование!$D$2*B20+Исследование!$D$3</f>
        <v>11.287521189511402</v>
      </c>
      <c r="E20">
        <f t="shared" si="1"/>
        <v>0</v>
      </c>
    </row>
    <row r="21" spans="1:5" ht="12.75">
      <c r="A21">
        <v>19</v>
      </c>
      <c r="B21">
        <f t="shared" si="0"/>
        <v>-2.330058739567982</v>
      </c>
      <c r="C21">
        <f>Исследование!$D$1*B21^3+Исследование!$D$2*B21^2+Исследование!$D$3*B21+Исследование!$D$4</f>
        <v>-1.7763568394002505E-15</v>
      </c>
      <c r="D21">
        <f>3*Исследование!$D$1*B21^2+2*Исследование!$D$2*B21+Исследование!$D$3</f>
        <v>11.287521189511402</v>
      </c>
      <c r="E21">
        <f t="shared" si="1"/>
        <v>0</v>
      </c>
    </row>
    <row r="22" spans="1:5" ht="12.75">
      <c r="A22">
        <v>20</v>
      </c>
      <c r="B22">
        <f t="shared" si="0"/>
        <v>-2.330058739567982</v>
      </c>
      <c r="C22">
        <f>Исследование!$D$1*B22^3+Исследование!$D$2*B22^2+Исследование!$D$3*B22+Исследование!$D$4</f>
        <v>-1.7763568394002505E-15</v>
      </c>
      <c r="D22">
        <f>3*Исследование!$D$1*B22^2+2*Исследование!$D$2*B22+Исследование!$D$3</f>
        <v>11.287521189511402</v>
      </c>
      <c r="E22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</dc:creator>
  <cp:keywords/>
  <dc:description/>
  <cp:lastModifiedBy>Кисленко</cp:lastModifiedBy>
  <dcterms:created xsi:type="dcterms:W3CDTF">2010-12-14T08:46:23Z</dcterms:created>
  <dcterms:modified xsi:type="dcterms:W3CDTF">2013-01-10T15:59:57Z</dcterms:modified>
  <cp:category/>
  <cp:version/>
  <cp:contentType/>
  <cp:contentStatus/>
</cp:coreProperties>
</file>